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shizhaoyang/Desktop/半托管/半托管国内站/"/>
    </mc:Choice>
  </mc:AlternateContent>
  <xr:revisionPtr revIDLastSave="0" documentId="13_ncr:1_{5BEF800E-AAA7-CA4C-911C-CD582A0FB0F9}" xr6:coauthVersionLast="47" xr6:coauthVersionMax="47" xr10:uidLastSave="{00000000-0000-0000-0000-000000000000}"/>
  <bookViews>
    <workbookView xWindow="0" yWindow="500" windowWidth="28800" windowHeight="16040" xr2:uid="{00000000-000D-0000-FFFF-FFFF00000000}"/>
  </bookViews>
  <sheets>
    <sheet name="计算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4" l="1"/>
  <c r="H12" i="4"/>
  <c r="I11" i="4"/>
  <c r="H11" i="4"/>
  <c r="B15" i="4"/>
  <c r="H10" i="4"/>
  <c r="I14" i="4"/>
  <c r="H14" i="4"/>
  <c r="I13" i="4"/>
  <c r="H13" i="4"/>
  <c r="I10" i="4"/>
  <c r="C19" i="4" l="1"/>
  <c r="B19" i="4"/>
</calcChain>
</file>

<file path=xl/sharedStrings.xml><?xml version="1.0" encoding="utf-8"?>
<sst xmlns="http://schemas.openxmlformats.org/spreadsheetml/2006/main" count="18" uniqueCount="18">
  <si>
    <t>资源计算器</t>
  </si>
  <si>
    <t>任务类型</t>
  </si>
  <si>
    <t>MR</t>
  </si>
  <si>
    <t>Spark</t>
  </si>
  <si>
    <t>Shell+Python</t>
  </si>
  <si>
    <t>SQL</t>
  </si>
  <si>
    <t>集成（Datax+Dlink）</t>
  </si>
  <si>
    <t>所需资源类型</t>
  </si>
  <si>
    <t>所需资源总量</t>
  </si>
  <si>
    <r>
      <t>任务平均运行时长（</t>
    </r>
    <r>
      <rPr>
        <b/>
        <sz val="12"/>
        <color rgb="FFFF0000"/>
        <rFont val="微软雅黑"/>
        <family val="2"/>
        <charset val="134"/>
      </rPr>
      <t>必填，单位：分钟</t>
    </r>
    <r>
      <rPr>
        <b/>
        <sz val="12"/>
        <color theme="1"/>
        <rFont val="微软雅黑"/>
        <family val="2"/>
        <charset val="134"/>
      </rPr>
      <t>）</t>
    </r>
  </si>
  <si>
    <t>资源消耗-CPU（Core）</t>
  </si>
  <si>
    <t>资源消耗-Mem(GB)</t>
  </si>
  <si>
    <t>Dataphin资源组计算器</t>
  </si>
  <si>
    <r>
      <t>任务量</t>
    </r>
    <r>
      <rPr>
        <b/>
        <sz val="12"/>
        <color rgb="FFFF0000"/>
        <rFont val="微软雅黑"/>
        <family val="2"/>
        <charset val="134"/>
      </rPr>
      <t>（必填）</t>
    </r>
  </si>
  <si>
    <t>需要保障的总任务量</t>
  </si>
  <si>
    <r>
      <rPr>
        <b/>
        <sz val="12"/>
        <color theme="1"/>
        <rFont val="微软雅黑"/>
        <family val="2"/>
        <charset val="134"/>
      </rPr>
      <t>使用说明：</t>
    </r>
    <r>
      <rPr>
        <sz val="12"/>
        <color theme="1"/>
        <rFont val="微软雅黑"/>
        <family val="2"/>
        <charset val="134"/>
      </rPr>
      <t xml:space="preserve">
本计算器为参考数据，以最终实际运行情况为准，资源使用量可以使用Dataphin资源大盘进行查看。
文档中的变量是您需要填写的数值，其他数值会根据您填写的数据进行预估。
以下是按照一天的执行周期24H进行估算（即00~23 24H的调度吞吐量），如果只能容忍12点前所有任务执行完成，则资源量需要翻倍。
</t>
    </r>
    <phoneticPr fontId="8" type="noConversion"/>
  </si>
  <si>
    <t>CPU(Core)</t>
    <phoneticPr fontId="8" type="noConversion"/>
  </si>
  <si>
    <t>Mem(GB)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</si>
</sst>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等线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等线"/>
      <family val="2"/>
      <scheme val="minor"/>
    </font>
    <font>
      <sz val="12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sz val="9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2" borderId="1" xfId="0" applyFill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F1F8E-5A22-074D-BC02-60214306AC46}">
  <dimension ref="A1:I19"/>
  <sheetViews>
    <sheetView tabSelected="1" zoomScale="110" zoomScaleNormal="110" workbookViewId="0">
      <selection activeCell="C18" sqref="C18"/>
    </sheetView>
  </sheetViews>
  <sheetFormatPr baseColWidth="10" defaultRowHeight="16"/>
  <cols>
    <col min="1" max="1" width="42.83203125" customWidth="1"/>
    <col min="2" max="2" width="21.1640625" customWidth="1"/>
    <col min="3" max="3" width="57.33203125" customWidth="1"/>
    <col min="4" max="4" width="37.1640625" hidden="1" customWidth="1"/>
    <col min="5" max="5" width="10.83203125" hidden="1" customWidth="1"/>
    <col min="6" max="7" width="0.1640625" hidden="1" customWidth="1"/>
    <col min="8" max="8" width="25.33203125" customWidth="1"/>
    <col min="9" max="9" width="25.6640625" customWidth="1"/>
  </cols>
  <sheetData>
    <row r="1" spans="1:9" ht="26">
      <c r="A1" s="14" t="s">
        <v>12</v>
      </c>
      <c r="B1" s="15"/>
      <c r="C1" s="15"/>
      <c r="D1" s="15"/>
      <c r="E1" s="15"/>
      <c r="F1" s="15"/>
      <c r="G1" s="15"/>
      <c r="H1" s="15"/>
      <c r="I1" s="15"/>
    </row>
    <row r="2" spans="1:9" ht="16" customHeight="1">
      <c r="A2" s="12" t="s">
        <v>15</v>
      </c>
      <c r="B2" s="13"/>
      <c r="C2" s="13"/>
      <c r="D2" s="13"/>
      <c r="E2" s="13"/>
      <c r="F2" s="13"/>
      <c r="G2" s="13"/>
      <c r="H2" s="13"/>
      <c r="I2" s="13"/>
    </row>
    <row r="3" spans="1:9" ht="16" customHeight="1">
      <c r="A3" s="12"/>
      <c r="B3" s="13"/>
      <c r="C3" s="13"/>
      <c r="D3" s="13"/>
      <c r="E3" s="13"/>
      <c r="F3" s="13"/>
      <c r="G3" s="13"/>
      <c r="H3" s="13"/>
      <c r="I3" s="13"/>
    </row>
    <row r="4" spans="1:9" ht="116" customHeight="1">
      <c r="A4" s="12"/>
      <c r="B4" s="13"/>
      <c r="C4" s="13"/>
      <c r="D4" s="13"/>
      <c r="E4" s="13"/>
      <c r="F4" s="13"/>
      <c r="G4" s="13"/>
      <c r="H4" s="13"/>
      <c r="I4" s="13"/>
    </row>
    <row r="6" spans="1:9" ht="23">
      <c r="D6" s="5"/>
    </row>
    <row r="8" spans="1:9" ht="23">
      <c r="A8" s="11" t="s">
        <v>0</v>
      </c>
      <c r="B8" s="11"/>
      <c r="C8" s="11"/>
      <c r="D8" s="1"/>
      <c r="E8" s="1"/>
      <c r="F8" s="1"/>
      <c r="G8" s="1"/>
      <c r="H8" s="1"/>
      <c r="I8" s="1"/>
    </row>
    <row r="9" spans="1:9" s="3" customFormat="1" ht="18">
      <c r="A9" s="7" t="s">
        <v>1</v>
      </c>
      <c r="B9" s="4" t="s">
        <v>13</v>
      </c>
      <c r="C9" s="4" t="s">
        <v>9</v>
      </c>
      <c r="D9" s="2"/>
      <c r="E9" s="2"/>
      <c r="F9" s="2"/>
      <c r="G9" s="2"/>
      <c r="H9" s="4" t="s">
        <v>10</v>
      </c>
      <c r="I9" s="4" t="s">
        <v>11</v>
      </c>
    </row>
    <row r="10" spans="1:9">
      <c r="A10" s="2" t="s">
        <v>5</v>
      </c>
      <c r="B10" s="1">
        <v>500</v>
      </c>
      <c r="C10" s="2">
        <v>30</v>
      </c>
      <c r="D10" s="1"/>
      <c r="E10" s="1"/>
      <c r="F10" s="1"/>
      <c r="G10" s="1"/>
      <c r="H10" s="1">
        <f>CEILING(B10/(200*60/C10*24),1)*0.5</f>
        <v>0.5</v>
      </c>
      <c r="I10" s="1">
        <f>CEILING((B10)/(200*60/C10*24),1)*4</f>
        <v>4</v>
      </c>
    </row>
    <row r="11" spans="1:9">
      <c r="A11" s="2" t="s">
        <v>6</v>
      </c>
      <c r="B11" s="1">
        <v>100</v>
      </c>
      <c r="C11" s="1">
        <v>30</v>
      </c>
      <c r="D11" s="1"/>
      <c r="E11" s="1"/>
      <c r="F11" s="1"/>
      <c r="G11" s="1"/>
      <c r="H11" s="1">
        <f>CEILING(B11/(60/C11*24),1)*0.8</f>
        <v>2.4000000000000004</v>
      </c>
      <c r="I11" s="1">
        <f>CEILING((B11)/(60/C11*24),1)*2</f>
        <v>6</v>
      </c>
    </row>
    <row r="12" spans="1:9">
      <c r="A12" s="2" t="s">
        <v>4</v>
      </c>
      <c r="B12" s="1">
        <v>100</v>
      </c>
      <c r="C12" s="1">
        <v>30</v>
      </c>
      <c r="D12" s="1"/>
      <c r="E12" s="1"/>
      <c r="F12" s="1"/>
      <c r="G12" s="1"/>
      <c r="H12" s="1">
        <f>CEILING((B12)/(60/C12*24),1)*0.4</f>
        <v>1.2000000000000002</v>
      </c>
      <c r="I12" s="1">
        <f>CEILING((B12)/(60/C12*24),1)*1.25</f>
        <v>3.75</v>
      </c>
    </row>
    <row r="13" spans="1:9">
      <c r="A13" s="2" t="s">
        <v>3</v>
      </c>
      <c r="B13" s="1">
        <v>100</v>
      </c>
      <c r="C13" s="1">
        <v>10</v>
      </c>
      <c r="D13" s="1"/>
      <c r="E13" s="1"/>
      <c r="F13" s="1"/>
      <c r="G13" s="1"/>
      <c r="H13" s="1">
        <f>CEILING((B13)/(60/C13*24),1)*0.6</f>
        <v>0.6</v>
      </c>
      <c r="I13" s="1">
        <f>CEILING((B13)/(60/C13*24),1)*5</f>
        <v>5</v>
      </c>
    </row>
    <row r="14" spans="1:9">
      <c r="A14" s="2" t="s">
        <v>2</v>
      </c>
      <c r="B14" s="1">
        <v>100</v>
      </c>
      <c r="C14" s="1">
        <v>10</v>
      </c>
      <c r="D14" s="1"/>
      <c r="E14" s="1"/>
      <c r="F14" s="1"/>
      <c r="G14" s="1"/>
      <c r="H14" s="1">
        <f>CEILING((B14)/(60/C14*24),1)*0.5</f>
        <v>0.5</v>
      </c>
      <c r="I14" s="1">
        <f>CEILING(B14/(60/C14*24),1)*1.5</f>
        <v>1.5</v>
      </c>
    </row>
    <row r="15" spans="1:9">
      <c r="A15" s="9" t="s">
        <v>14</v>
      </c>
      <c r="B15" s="10">
        <f>SUM(B10:B14)</f>
        <v>900</v>
      </c>
      <c r="C15" s="10"/>
      <c r="D15" s="1"/>
      <c r="E15" s="1"/>
      <c r="F15" s="1"/>
      <c r="G15" s="1"/>
      <c r="H15" s="1"/>
      <c r="I15" s="1"/>
    </row>
    <row r="16" spans="1:9">
      <c r="A16" s="3"/>
      <c r="B16" s="6"/>
      <c r="C16" s="6"/>
    </row>
    <row r="17" spans="1:3">
      <c r="A17" s="3"/>
      <c r="B17" s="6"/>
      <c r="C17" s="6"/>
    </row>
    <row r="18" spans="1:3" ht="18">
      <c r="A18" s="2" t="s">
        <v>7</v>
      </c>
      <c r="B18" s="4" t="s">
        <v>16</v>
      </c>
      <c r="C18" s="4" t="s">
        <v>17</v>
      </c>
    </row>
    <row r="19" spans="1:3">
      <c r="A19" s="2" t="s">
        <v>8</v>
      </c>
      <c r="B19" s="8">
        <f>SUM(H10:H14)</f>
        <v>5.2</v>
      </c>
      <c r="C19" s="8">
        <f>SUM(I10:I14)</f>
        <v>20.25</v>
      </c>
    </row>
  </sheetData>
  <mergeCells count="4">
    <mergeCell ref="B15:C15"/>
    <mergeCell ref="A8:C8"/>
    <mergeCell ref="A2:I4"/>
    <mergeCell ref="A1:I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计算器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2019-12-25T16:53:00Z</dcterms:created>
  <dcterms:modified xsi:type="dcterms:W3CDTF">2024-09-26T12:14:36Z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2052-2.0.1.3256</vt:lpwstr>
  </property>
</Properties>
</file>